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Instruments\"/>
    </mc:Choice>
  </mc:AlternateContent>
  <xr:revisionPtr revIDLastSave="0" documentId="8_{7F918939-657C-4DB3-B27D-AF86369B03F9}" xr6:coauthVersionLast="37" xr6:coauthVersionMax="37" xr10:uidLastSave="{00000000-0000-0000-0000-000000000000}"/>
  <bookViews>
    <workbookView xWindow="0" yWindow="0" windowWidth="19200" windowHeight="7260" xr2:uid="{CB4F4C02-10EC-45FC-8925-DCD0C872E144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0" i="1" l="1"/>
  <c r="K9" i="1" l="1"/>
  <c r="E3" i="1" l="1"/>
  <c r="F3" i="1" s="1"/>
  <c r="G3" i="1" s="1"/>
  <c r="E4" i="1"/>
  <c r="F4" i="1"/>
  <c r="G4" i="1" s="1"/>
  <c r="E5" i="1"/>
  <c r="F5" i="1" s="1"/>
  <c r="G5" i="1" s="1"/>
  <c r="E6" i="1"/>
  <c r="F6" i="1" s="1"/>
  <c r="G6" i="1" s="1"/>
  <c r="E7" i="1"/>
  <c r="F7" i="1" s="1"/>
  <c r="G7" i="1" s="1"/>
  <c r="E8" i="1"/>
  <c r="F8" i="1" s="1"/>
  <c r="G8" i="1" s="1"/>
  <c r="E9" i="1"/>
  <c r="F9" i="1" s="1"/>
  <c r="G9" i="1" s="1"/>
  <c r="E10" i="1"/>
  <c r="F10" i="1" s="1"/>
  <c r="G10" i="1" s="1"/>
  <c r="E11" i="1"/>
  <c r="F11" i="1" s="1"/>
  <c r="G11" i="1" s="1"/>
  <c r="E12" i="1"/>
  <c r="F12" i="1" s="1"/>
  <c r="G12" i="1" s="1"/>
  <c r="E13" i="1"/>
  <c r="F13" i="1" s="1"/>
  <c r="G13" i="1" s="1"/>
  <c r="E2" i="1"/>
  <c r="F2" i="1" s="1"/>
  <c r="G2" i="1" s="1"/>
  <c r="J19" i="1" l="1"/>
  <c r="J16" i="1"/>
  <c r="J15" i="1"/>
  <c r="J17" i="1"/>
  <c r="J18" i="1"/>
  <c r="I18" i="1"/>
  <c r="I19" i="1"/>
  <c r="I16" i="1"/>
  <c r="I15" i="1"/>
  <c r="I17" i="1"/>
  <c r="H17" i="1"/>
  <c r="H18" i="1"/>
  <c r="H19" i="1"/>
  <c r="H16" i="1"/>
  <c r="H15" i="1"/>
</calcChain>
</file>

<file path=xl/sharedStrings.xml><?xml version="1.0" encoding="utf-8"?>
<sst xmlns="http://schemas.openxmlformats.org/spreadsheetml/2006/main" count="51" uniqueCount="49">
  <si>
    <t>JBT01</t>
  </si>
  <si>
    <t>L/15 min</t>
  </si>
  <si>
    <t>JBT02</t>
  </si>
  <si>
    <t>JBT04</t>
  </si>
  <si>
    <t>JBT05</t>
  </si>
  <si>
    <t>JBT06</t>
  </si>
  <si>
    <t>JBT07</t>
  </si>
  <si>
    <t>JBT11</t>
  </si>
  <si>
    <t>JBT13</t>
  </si>
  <si>
    <t>JBT14</t>
  </si>
  <si>
    <t>JBT16</t>
  </si>
  <si>
    <t>JBT18</t>
  </si>
  <si>
    <t>JBT19</t>
  </si>
  <si>
    <t>L/min</t>
  </si>
  <si>
    <t>L/s</t>
  </si>
  <si>
    <t>CFS</t>
  </si>
  <si>
    <t>Field acres</t>
  </si>
  <si>
    <t>Pipe diam. (in.)</t>
  </si>
  <si>
    <t>ACT1</t>
  </si>
  <si>
    <t>ACT2</t>
  </si>
  <si>
    <t>ACT3</t>
  </si>
  <si>
    <t>ACT4</t>
  </si>
  <si>
    <t>ACT5</t>
  </si>
  <si>
    <t>Large 60-V trapezoidal flume</t>
  </si>
  <si>
    <t xml:space="preserve">Extra large 60-V trapezoidal flume </t>
  </si>
  <si>
    <t>1.5 ft H flume</t>
  </si>
  <si>
    <t>Max CFS</t>
  </si>
  <si>
    <t>8" magmeter (from JBT14)</t>
  </si>
  <si>
    <t>#</t>
  </si>
  <si>
    <t>no approach</t>
  </si>
  <si>
    <t>6" Palmer Bowlus flume</t>
  </si>
  <si>
    <t>.38 ft</t>
  </si>
  <si>
    <t>cfs</t>
  </si>
  <si>
    <t>0.61 ft</t>
  </si>
  <si>
    <t>12" Thelmar weir in upsized pipe</t>
  </si>
  <si>
    <t>15" Thelmar weir in upsized pipe</t>
  </si>
  <si>
    <t>JBT1</t>
  </si>
  <si>
    <t>JBT5</t>
  </si>
  <si>
    <t>6" magmeter (from JBT1)</t>
  </si>
  <si>
    <t>Thel-mar weir opening is 35% pipe cross section</t>
  </si>
  <si>
    <t>min cfs</t>
  </si>
  <si>
    <t>min lps</t>
  </si>
  <si>
    <t>15" Thel-mar weir with 2150</t>
  </si>
  <si>
    <t>2 15" Thel-mar weirs</t>
  </si>
  <si>
    <t>borrow 2150s</t>
  </si>
  <si>
    <t>15" culvert</t>
  </si>
  <si>
    <t>Need</t>
  </si>
  <si>
    <t>6" magmeter (from JBT19)</t>
  </si>
  <si>
    <t>6" magmeter (from JBT13)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</si>
</sst>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2" fontId="0" fillId="2" borderId="0" xfId="0" applyNumberFormat="1" applyFill="1"/>
    <xf numFmtId="165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68EF3-C21C-4ACE-943F-A21761D50BBD}">
  <dimension ref="A1:R24"/>
  <sheetViews>
    <sheetView tabSelected="1" workbookViewId="0">
      <selection activeCell="K11" sqref="K11"/>
    </sheetView>
  </sheetViews>
  <sheetFormatPr defaultRowHeight="14.5" x14ac:dyDescent="0.35"/>
  <cols>
    <col min="2" max="2" width="13" bestFit="1" customWidth="1"/>
    <col min="3" max="3" width="9.54296875" bestFit="1" customWidth="1"/>
    <col min="4" max="4" width="0" hidden="1" customWidth="1"/>
    <col min="5" max="6" width="8.7265625" hidden="1" customWidth="1"/>
    <col min="7" max="7" width="8.7265625" customWidth="1"/>
    <col min="9" max="9" width="4.81640625" customWidth="1"/>
    <col min="10" max="11" width="10.54296875" customWidth="1"/>
    <col min="12" max="12" width="23.90625" bestFit="1" customWidth="1"/>
    <col min="13" max="13" width="11.36328125" bestFit="1" customWidth="1"/>
    <col min="14" max="18" width="3.90625" customWidth="1"/>
  </cols>
  <sheetData>
    <row r="1" spans="1:18" x14ac:dyDescent="0.35">
      <c r="B1" s="3" t="s">
        <v>17</v>
      </c>
      <c r="C1" s="3" t="s">
        <v>16</v>
      </c>
      <c r="D1" s="3" t="s">
        <v>1</v>
      </c>
      <c r="E1" s="3" t="s">
        <v>13</v>
      </c>
      <c r="F1" s="3" t="s">
        <v>14</v>
      </c>
      <c r="G1" s="3" t="s">
        <v>15</v>
      </c>
      <c r="I1" s="3" t="s">
        <v>28</v>
      </c>
      <c r="L1" s="3" t="s">
        <v>26</v>
      </c>
      <c r="O1" s="5">
        <v>0.25502197112366604</v>
      </c>
      <c r="P1">
        <v>0.69</v>
      </c>
      <c r="Q1">
        <v>1.1000000000000001</v>
      </c>
      <c r="R1" t="s">
        <v>32</v>
      </c>
    </row>
    <row r="2" spans="1:18" x14ac:dyDescent="0.35">
      <c r="A2" t="s">
        <v>0</v>
      </c>
      <c r="B2">
        <v>6</v>
      </c>
      <c r="C2">
        <v>25</v>
      </c>
      <c r="D2">
        <v>17600</v>
      </c>
      <c r="E2" s="2">
        <f>D2/15</f>
        <v>1173.3333333333333</v>
      </c>
      <c r="F2" s="2">
        <f>E2/60</f>
        <v>19.555555555555554</v>
      </c>
      <c r="G2" s="4">
        <f>F2/28.32</f>
        <v>0.69052102950408023</v>
      </c>
      <c r="I2">
        <v>5</v>
      </c>
      <c r="J2" t="s">
        <v>23</v>
      </c>
      <c r="L2">
        <v>0.34699999999999998</v>
      </c>
    </row>
    <row r="3" spans="1:18" x14ac:dyDescent="0.35">
      <c r="A3" t="s">
        <v>2</v>
      </c>
      <c r="B3">
        <v>4</v>
      </c>
      <c r="C3">
        <v>4.7</v>
      </c>
      <c r="D3">
        <v>5700</v>
      </c>
      <c r="E3" s="2">
        <f t="shared" ref="E3:E13" si="0">D3/15</f>
        <v>380</v>
      </c>
      <c r="F3" s="2">
        <f t="shared" ref="F3:F13" si="1">E3/60</f>
        <v>6.333333333333333</v>
      </c>
      <c r="G3" s="1">
        <f t="shared" ref="G3:G13" si="2">F3/28.32</f>
        <v>0.22363465160075327</v>
      </c>
      <c r="H3" s="2"/>
      <c r="I3">
        <v>1</v>
      </c>
      <c r="J3" t="s">
        <v>24</v>
      </c>
      <c r="L3">
        <v>1.548</v>
      </c>
      <c r="M3" t="s">
        <v>29</v>
      </c>
    </row>
    <row r="4" spans="1:18" x14ac:dyDescent="0.35">
      <c r="A4" t="s">
        <v>3</v>
      </c>
      <c r="B4">
        <v>4</v>
      </c>
      <c r="C4">
        <v>5.7</v>
      </c>
      <c r="D4">
        <v>3400</v>
      </c>
      <c r="E4" s="2">
        <f t="shared" si="0"/>
        <v>226.66666666666666</v>
      </c>
      <c r="F4" s="2">
        <f t="shared" si="1"/>
        <v>3.7777777777777777</v>
      </c>
      <c r="G4" s="1">
        <f t="shared" si="2"/>
        <v>0.13339610797237916</v>
      </c>
      <c r="H4" s="2"/>
      <c r="I4">
        <v>4</v>
      </c>
      <c r="J4" t="s">
        <v>25</v>
      </c>
      <c r="L4">
        <v>5.42</v>
      </c>
      <c r="M4" t="s">
        <v>29</v>
      </c>
      <c r="O4" t="s">
        <v>31</v>
      </c>
      <c r="P4" t="s">
        <v>33</v>
      </c>
      <c r="Q4">
        <v>0.75</v>
      </c>
    </row>
    <row r="5" spans="1:18" x14ac:dyDescent="0.35">
      <c r="A5" t="s">
        <v>4</v>
      </c>
      <c r="B5">
        <v>8</v>
      </c>
      <c r="C5">
        <v>94</v>
      </c>
      <c r="D5">
        <v>27074</v>
      </c>
      <c r="E5" s="2">
        <f t="shared" si="0"/>
        <v>1804.9333333333334</v>
      </c>
      <c r="F5" s="2">
        <f t="shared" si="1"/>
        <v>30.082222222222224</v>
      </c>
      <c r="G5" s="1">
        <f t="shared" si="2"/>
        <v>1.0622253609541745</v>
      </c>
      <c r="H5" s="2"/>
      <c r="I5">
        <v>2</v>
      </c>
      <c r="J5" t="s">
        <v>30</v>
      </c>
      <c r="L5">
        <v>0.29499999999999998</v>
      </c>
    </row>
    <row r="6" spans="1:18" x14ac:dyDescent="0.35">
      <c r="A6" t="s">
        <v>5</v>
      </c>
      <c r="B6">
        <v>12</v>
      </c>
      <c r="C6">
        <v>91</v>
      </c>
      <c r="E6" s="2">
        <f t="shared" si="0"/>
        <v>0</v>
      </c>
      <c r="F6" s="2">
        <f t="shared" si="1"/>
        <v>0</v>
      </c>
      <c r="G6" s="1">
        <f t="shared" si="2"/>
        <v>0</v>
      </c>
      <c r="H6" s="2"/>
      <c r="I6">
        <v>2</v>
      </c>
      <c r="J6" t="s">
        <v>34</v>
      </c>
      <c r="L6">
        <v>0.55900000000000005</v>
      </c>
    </row>
    <row r="7" spans="1:18" x14ac:dyDescent="0.35">
      <c r="A7" t="s">
        <v>6</v>
      </c>
      <c r="B7">
        <v>4</v>
      </c>
      <c r="C7">
        <v>28</v>
      </c>
      <c r="D7">
        <v>5900</v>
      </c>
      <c r="E7" s="2">
        <f t="shared" si="0"/>
        <v>393.33333333333331</v>
      </c>
      <c r="F7" s="2">
        <f t="shared" si="1"/>
        <v>6.5555555555555554</v>
      </c>
      <c r="G7" s="1">
        <f t="shared" si="2"/>
        <v>0.23148148148148148</v>
      </c>
      <c r="H7" s="2"/>
      <c r="I7">
        <v>0</v>
      </c>
      <c r="J7" t="s">
        <v>35</v>
      </c>
      <c r="L7">
        <v>0.94399999999999995</v>
      </c>
    </row>
    <row r="8" spans="1:18" x14ac:dyDescent="0.35">
      <c r="A8" t="s">
        <v>7</v>
      </c>
      <c r="B8">
        <v>8</v>
      </c>
      <c r="C8">
        <v>51</v>
      </c>
      <c r="D8">
        <v>22900</v>
      </c>
      <c r="E8" s="2">
        <f t="shared" si="0"/>
        <v>1526.6666666666667</v>
      </c>
      <c r="F8" s="2">
        <f t="shared" si="1"/>
        <v>25.444444444444446</v>
      </c>
      <c r="G8" s="1">
        <f t="shared" si="2"/>
        <v>0.89846202134337738</v>
      </c>
      <c r="H8" s="2"/>
      <c r="J8" t="s">
        <v>40</v>
      </c>
      <c r="K8" t="s">
        <v>41</v>
      </c>
    </row>
    <row r="9" spans="1:18" x14ac:dyDescent="0.35">
      <c r="A9" t="s">
        <v>8</v>
      </c>
      <c r="B9">
        <v>6</v>
      </c>
      <c r="C9">
        <v>22</v>
      </c>
      <c r="D9">
        <v>13900</v>
      </c>
      <c r="E9" s="2">
        <f t="shared" si="0"/>
        <v>926.66666666666663</v>
      </c>
      <c r="F9" s="2">
        <f t="shared" si="1"/>
        <v>15.444444444444445</v>
      </c>
      <c r="G9" s="1">
        <f t="shared" si="2"/>
        <v>0.54535467671060889</v>
      </c>
      <c r="H9" s="2"/>
      <c r="J9">
        <v>5.7000000000000002E-3</v>
      </c>
      <c r="K9">
        <f>J9*28.32</f>
        <v>0.16142400000000001</v>
      </c>
    </row>
    <row r="10" spans="1:18" x14ac:dyDescent="0.35">
      <c r="A10" t="s">
        <v>9</v>
      </c>
      <c r="B10">
        <v>8</v>
      </c>
      <c r="C10">
        <v>33</v>
      </c>
      <c r="D10">
        <v>24700</v>
      </c>
      <c r="E10" s="2">
        <f t="shared" si="0"/>
        <v>1646.6666666666667</v>
      </c>
      <c r="F10" s="2">
        <f t="shared" si="1"/>
        <v>27.444444444444446</v>
      </c>
      <c r="G10" s="1">
        <f t="shared" si="2"/>
        <v>0.96908349026993101</v>
      </c>
      <c r="H10" s="2"/>
      <c r="J10">
        <v>0.01</v>
      </c>
      <c r="K10">
        <f>100/15/60</f>
        <v>0.11111111111111112</v>
      </c>
    </row>
    <row r="11" spans="1:18" x14ac:dyDescent="0.35">
      <c r="A11" t="s">
        <v>10</v>
      </c>
      <c r="B11">
        <v>4</v>
      </c>
      <c r="C11">
        <v>7</v>
      </c>
      <c r="D11">
        <v>5600</v>
      </c>
      <c r="E11" s="2">
        <f t="shared" si="0"/>
        <v>373.33333333333331</v>
      </c>
      <c r="F11" s="2">
        <f t="shared" si="1"/>
        <v>6.2222222222222223</v>
      </c>
      <c r="G11" s="1">
        <f t="shared" si="2"/>
        <v>0.21971123666038919</v>
      </c>
      <c r="H11" s="2"/>
    </row>
    <row r="12" spans="1:18" x14ac:dyDescent="0.35">
      <c r="A12" t="s">
        <v>11</v>
      </c>
      <c r="B12">
        <v>6</v>
      </c>
      <c r="C12">
        <v>11</v>
      </c>
      <c r="D12">
        <v>6500</v>
      </c>
      <c r="E12" s="2">
        <f t="shared" si="0"/>
        <v>433.33333333333331</v>
      </c>
      <c r="F12" s="2">
        <f t="shared" si="1"/>
        <v>7.2222222222222223</v>
      </c>
      <c r="G12" s="4">
        <f t="shared" si="2"/>
        <v>0.25502197112366604</v>
      </c>
      <c r="H12" s="2"/>
    </row>
    <row r="13" spans="1:18" x14ac:dyDescent="0.35">
      <c r="A13" t="s">
        <v>12</v>
      </c>
      <c r="B13">
        <v>6</v>
      </c>
      <c r="C13">
        <v>10</v>
      </c>
      <c r="D13">
        <v>8300</v>
      </c>
      <c r="E13" s="2">
        <f t="shared" si="0"/>
        <v>553.33333333333337</v>
      </c>
      <c r="F13" s="2">
        <f t="shared" si="1"/>
        <v>9.2222222222222232</v>
      </c>
      <c r="G13" s="4">
        <f t="shared" si="2"/>
        <v>0.32564344005021972</v>
      </c>
      <c r="H13" s="2"/>
    </row>
    <row r="14" spans="1:18" x14ac:dyDescent="0.35">
      <c r="H14" s="2" t="s">
        <v>36</v>
      </c>
      <c r="I14" t="s">
        <v>37</v>
      </c>
      <c r="J14" t="s">
        <v>8</v>
      </c>
    </row>
    <row r="15" spans="1:18" x14ac:dyDescent="0.35">
      <c r="A15" t="s">
        <v>18</v>
      </c>
      <c r="B15">
        <v>6</v>
      </c>
      <c r="C15">
        <v>40</v>
      </c>
      <c r="H15" s="1">
        <f>$G$2*C15/$C$2</f>
        <v>1.1048336472065285</v>
      </c>
      <c r="I15" s="1">
        <f>$G$5*C15/$C$5</f>
        <v>0.45201079189539345</v>
      </c>
      <c r="J15" s="1">
        <f>$G$9*C15/$C$9</f>
        <v>0.99155395765565257</v>
      </c>
      <c r="K15" s="1"/>
      <c r="L15" t="s">
        <v>47</v>
      </c>
    </row>
    <row r="16" spans="1:18" x14ac:dyDescent="0.35">
      <c r="A16" t="s">
        <v>19</v>
      </c>
      <c r="B16">
        <v>8</v>
      </c>
      <c r="C16">
        <v>30</v>
      </c>
      <c r="H16" s="1">
        <f t="shared" ref="H16:H19" si="3">$G$2*C16/$C$2</f>
        <v>0.8286252354048963</v>
      </c>
      <c r="I16" s="1">
        <f t="shared" ref="I16:I19" si="4">$G$5*C16/$C$5</f>
        <v>0.33900809392154507</v>
      </c>
      <c r="J16" s="1">
        <f t="shared" ref="J16:J19" si="5">$G$9*C16/$C$9</f>
        <v>0.7436654682417394</v>
      </c>
      <c r="K16" s="1"/>
      <c r="L16" t="s">
        <v>27</v>
      </c>
    </row>
    <row r="17" spans="1:12" x14ac:dyDescent="0.35">
      <c r="A17" t="s">
        <v>20</v>
      </c>
      <c r="B17">
        <v>8</v>
      </c>
      <c r="C17">
        <v>35</v>
      </c>
      <c r="H17" s="1">
        <f t="shared" si="3"/>
        <v>0.96672944130571237</v>
      </c>
      <c r="I17" s="1">
        <f t="shared" si="4"/>
        <v>0.39550944290846929</v>
      </c>
      <c r="J17" s="1">
        <f t="shared" si="5"/>
        <v>0.86760971294869593</v>
      </c>
      <c r="K17" s="1"/>
      <c r="L17" t="s">
        <v>42</v>
      </c>
    </row>
    <row r="18" spans="1:12" x14ac:dyDescent="0.35">
      <c r="A18" t="s">
        <v>21</v>
      </c>
      <c r="B18">
        <v>6</v>
      </c>
      <c r="C18">
        <v>25</v>
      </c>
      <c r="H18" s="1">
        <f t="shared" si="3"/>
        <v>0.69052102950408023</v>
      </c>
      <c r="I18" s="1">
        <f t="shared" si="4"/>
        <v>0.28250674493462091</v>
      </c>
      <c r="J18" s="1">
        <f t="shared" si="5"/>
        <v>0.61972122353478276</v>
      </c>
      <c r="K18" s="1"/>
      <c r="L18" t="s">
        <v>38</v>
      </c>
    </row>
    <row r="19" spans="1:12" x14ac:dyDescent="0.35">
      <c r="A19" t="s">
        <v>22</v>
      </c>
      <c r="B19">
        <v>6</v>
      </c>
      <c r="C19">
        <v>15</v>
      </c>
      <c r="H19" s="1">
        <f t="shared" si="3"/>
        <v>0.41431261770244815</v>
      </c>
      <c r="I19" s="1">
        <f t="shared" si="4"/>
        <v>0.16950404696077254</v>
      </c>
      <c r="J19" s="1">
        <f t="shared" si="5"/>
        <v>0.3718327341208697</v>
      </c>
      <c r="K19" s="1"/>
      <c r="L19" t="s">
        <v>48</v>
      </c>
    </row>
    <row r="21" spans="1:12" x14ac:dyDescent="0.35">
      <c r="B21" t="s">
        <v>46</v>
      </c>
      <c r="L21" t="s">
        <v>39</v>
      </c>
    </row>
    <row r="22" spans="1:12" x14ac:dyDescent="0.35">
      <c r="B22" t="s">
        <v>45</v>
      </c>
    </row>
    <row r="23" spans="1:12" x14ac:dyDescent="0.35">
      <c r="B23" t="s">
        <v>43</v>
      </c>
    </row>
    <row r="24" spans="1:12" x14ac:dyDescent="0.35">
      <c r="B24" t="s">
        <v>44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Braun</dc:creator>
  <cp:lastModifiedBy>Dave Braun</cp:lastModifiedBy>
  <cp:lastPrinted>2018-08-22T18:09:51Z</cp:lastPrinted>
  <dcterms:created xsi:type="dcterms:W3CDTF">2018-08-21T18:01:44Z</dcterms:created>
  <dcterms:modified xsi:type="dcterms:W3CDTF">2018-10-30T14:07:19Z</dcterms:modified>
</cp:coreProperties>
</file>